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4505" yWindow="-15" windowWidth="14340" windowHeight="12435"/>
  </bookViews>
  <sheets>
    <sheet name="SCHEMA RENDICONTO FINANZIARIO" sheetId="2" r:id="rId1"/>
  </sheets>
  <definedNames>
    <definedName name="_xlnm.Print_Area" localSheetId="0">'SCHEMA RENDICONTO FINANZIARIO'!$A$1:$E$114</definedName>
    <definedName name="_xlnm.Print_Titles" localSheetId="0">'SCHEMA RENDICONTO FINANZIARIO'!$2:$2</definedName>
  </definedNames>
  <calcPr calcId="125725"/>
</workbook>
</file>

<file path=xl/calcChain.xml><?xml version="1.0" encoding="utf-8"?>
<calcChain xmlns="http://schemas.openxmlformats.org/spreadsheetml/2006/main">
  <c r="D96" i="2"/>
  <c r="E96"/>
  <c r="E113" s="1"/>
  <c r="C96"/>
  <c r="C88"/>
  <c r="C111"/>
  <c r="C71"/>
  <c r="E25"/>
  <c r="D25"/>
  <c r="C25"/>
  <c r="C24"/>
  <c r="C80"/>
  <c r="C65"/>
  <c r="C51"/>
  <c r="C35"/>
  <c r="C17"/>
  <c r="C12"/>
  <c r="C9"/>
  <c r="E111"/>
  <c r="E80"/>
  <c r="E65"/>
  <c r="E56"/>
  <c r="E51"/>
  <c r="E35"/>
  <c r="C56" l="1"/>
  <c r="D111"/>
  <c r="D91"/>
  <c r="D94" s="1"/>
  <c r="D80"/>
  <c r="D65"/>
  <c r="D51"/>
  <c r="D56" s="1"/>
  <c r="D35"/>
  <c r="C113" l="1"/>
  <c r="C114" s="1"/>
  <c r="D113"/>
  <c r="D24"/>
  <c r="D17"/>
  <c r="D12"/>
  <c r="D9"/>
  <c r="D114" l="1"/>
  <c r="E17"/>
  <c r="E24"/>
  <c r="E12"/>
  <c r="E9"/>
  <c r="E114" l="1"/>
</calcChain>
</file>

<file path=xl/sharedStrings.xml><?xml version="1.0" encoding="utf-8"?>
<sst xmlns="http://schemas.openxmlformats.org/spreadsheetml/2006/main" count="203" uniqueCount="114">
  <si>
    <t>Utilizzo fondi riserva: investimenti, incentivi al personale, successioni e donaz., plusvalenze da reinvestire</t>
  </si>
  <si>
    <t>accantonamenti SUMAI</t>
  </si>
  <si>
    <t>pagamenti SUMAI</t>
  </si>
  <si>
    <t>accantonamenti TFR</t>
  </si>
  <si>
    <t>pagamenti TFR</t>
  </si>
  <si>
    <t>- Premio operosità medici SUMAI + TFR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</si>
  <si>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</si>
  <si>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</si>
  <si>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</si>
  <si>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</si>
  <si>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</si>
  <si>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</si>
  <si>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</si>
  <si>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aumento/diminuzione  debiti verso regione e provincia autonoma, esclusa la variazione relativa a debiti per acquisto di beni strumentali</t>
  </si>
  <si>
    <t>aumento/diminuzione  debiti verso comune</t>
  </si>
  <si>
    <t>aumento/diminuzione  debiti verso aziende sanitarie pubbliche</t>
  </si>
  <si>
    <t>aumento/diminuzione  debiti verso arpa</t>
  </si>
  <si>
    <t>aumento/diminuzione  debiti verso fornitori</t>
  </si>
  <si>
    <t>aumento/diminuzione  debiti tributari</t>
  </si>
  <si>
    <t>aumento/diminuzione  debiti verso istituti di previdenza</t>
  </si>
  <si>
    <t>aumento/diminuzione  altri debiti</t>
  </si>
  <si>
    <t>aumento/diminuzione  debiti (escl forn di immob e C/C bancari e istituto tesoriere)</t>
  </si>
  <si>
    <t>aumento/diminuzione  ratei e risconti passivi</t>
  </si>
  <si>
    <t>diminuzione/aumento  crediti parte corrente v/stato quote indistinte</t>
  </si>
  <si>
    <t>diminuzione/aumento  crediti parte corrente v/stato quote vincolate</t>
  </si>
  <si>
    <t>diminuzione/aumento  crediti parte corrente v/Regione per gettito addizionali Irpef e Irap</t>
  </si>
  <si>
    <t>diminuzione/aumento  crediti parte corrente v/Regione per partecipazioni regioni a statuto speciale</t>
  </si>
  <si>
    <t>diminuzione/aumento  crediti parte corrente v/Regione - vincolate per partecipazioni regioni a statuto speciale</t>
  </si>
  <si>
    <t>diminuzione/aumento  crediti parte corrente v/Regione -gettito fiscalità regionale</t>
  </si>
  <si>
    <t>diminuzione/aumento  crediti parte corrente v/Regione - altri contributi extrafondo</t>
  </si>
  <si>
    <t>diminuzione/aumento  crediti parte corrente v/Regione</t>
  </si>
  <si>
    <t>diminuzione/aumento  crediti parte corrente v/Comune</t>
  </si>
  <si>
    <t>diminuzione/aumento  crediti parte corrente v/Asl-Ao</t>
  </si>
  <si>
    <t>diminuzione/aumento  crediti parte corrente v/ARPA</t>
  </si>
  <si>
    <t>diminuzione/aumento  crediti parte corrente v/Erario</t>
  </si>
  <si>
    <t>diminuzione/aumento  crediti parte corrente v/Altri</t>
  </si>
  <si>
    <t>diminuzione/aumento  di crediti</t>
  </si>
  <si>
    <t>diminuzione/aumento  del magazzino</t>
  </si>
  <si>
    <t>diminuzione/aumento  di acconti a fornitori per magazzino</t>
  </si>
  <si>
    <t>diminuzione/aumento  rimanenze</t>
  </si>
  <si>
    <t>diminuzione/aumento  ratei e risconti attivi</t>
  </si>
  <si>
    <t>Acquisto costi di impianto e di ampliamento</t>
  </si>
  <si>
    <t>Acquisto costi di ricerca e sviluppo</t>
  </si>
  <si>
    <t>Acquisto Diritti di brevetto e diritti di utilizzazione delle opere d'ingegno</t>
  </si>
  <si>
    <t>B - Totale attività di investimento</t>
  </si>
  <si>
    <t>ATTIVITÀ DI FINANZIAMENTO</t>
  </si>
  <si>
    <t>C - Totale attività di finanziamento</t>
  </si>
  <si>
    <t>FLUSSO DI CASSA COMPLESSIVO (A+B+C)</t>
  </si>
  <si>
    <t>SCHEMA DI RENDICONTO  FINANZIARIO</t>
  </si>
  <si>
    <t>(+)</t>
  </si>
  <si>
    <t>Valore netto contabile costi di impianto e di ampliamento  dismessi</t>
  </si>
  <si>
    <t>Valore netto contabile costi di ricerca e sviluppo dismessi</t>
  </si>
  <si>
    <t>Valore netto contabile Diritti di brevetto e diritti di utilizzazione 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</si>
  <si>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</si>
  <si>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</si>
  <si>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 dismesse</t>
  </si>
  <si>
    <t>(-)</t>
  </si>
  <si>
    <t>Acquisto terreni</t>
  </si>
  <si>
    <t>Acquisto fabbricati</t>
  </si>
  <si>
    <t>Acquisto impianti e macchinari</t>
  </si>
  <si>
    <t>Acquisto attrezzature  sanitarie e scientifiche</t>
  </si>
  <si>
    <t>Acquisto mobili e arredi</t>
  </si>
  <si>
    <t>Acquisto automezzi</t>
  </si>
  <si>
    <t>Acquisto altri beni materiali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</si>
  <si>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</si>
  <si>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</si>
  <si>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</si>
  <si>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</si>
  <si>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</si>
  <si>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</si>
  <si>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</si>
  <si>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</si>
  <si>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</si>
  <si>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</si>
  <si>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</si>
  <si>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</si>
  <si>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</si>
  <si>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</si>
  <si>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 dismesse</t>
  </si>
  <si>
    <t>(+/-)</t>
  </si>
  <si>
    <t>Aumento/Diminuzione debiti v/fornitori di immobilizzazioni</t>
  </si>
  <si>
    <t>(+)/(-)</t>
  </si>
  <si>
    <t>diminuzione/aumento crediti vs Stato (finanziamenti  per investimenti)</t>
  </si>
  <si>
    <t>diminuzione/aumento crediti vs Regione  (finanziamenti 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</si>
  <si>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</si>
  <si>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</si>
  <si>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</si>
  <si>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</si>
  <si>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</si>
  <si>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</si>
  <si>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</si>
  <si>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</si>
  <si>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</si>
  <si>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</si>
  <si>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OPERAZIONI DI GESTIONE REDDITUALE</t>
  </si>
  <si>
    <t>Ammortamenti</t>
  </si>
  <si>
    <t>utilizzo contributi in c/capitale e fondi riserva</t>
  </si>
  <si>
    <t>TOTALE Flusso di CCN della gestione corrente</t>
  </si>
  <si>
    <t>A - Totale operazioni di gestione reddituale</t>
  </si>
  <si>
    <t>ATTIVITÀ DI INVESTIMENTO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</si>
  <si>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</si>
  <si>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</si>
  <si>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</si>
  <si>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</si>
  <si>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</si>
  <si>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Utilizzo finanziamenti per investimenti</t>
  </si>
  <si>
    <t>Acquisto immobilizzazioni immateriali in corso</t>
  </si>
  <si>
    <t>Acquisto altre immobilizzazioni immateriali</t>
  </si>
  <si>
    <t>Acquisto Immobilizzazioni Immateriali</t>
  </si>
  <si>
    <t>acquisto immobilizzi in corso</t>
  </si>
  <si>
    <t>Spese incrementative su beni di terzi, valore originale.</t>
  </si>
  <si>
    <r>
      <t>Delta liquidità tra inizio e fine esercizio</t>
    </r>
    <r>
      <rPr>
        <b/>
        <u/>
        <sz val="9"/>
        <color indexed="8"/>
        <rFont val="Calibri"/>
        <family val="2"/>
      </rPr>
      <t xml:space="preserve"> (al netto dei conti bancari passivi)</t>
    </r>
  </si>
  <si>
    <t xml:space="preserve"> </t>
  </si>
  <si>
    <t>Allegato C - flussi di cassa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</si>
</sst>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i/>
      <sz val="9"/>
      <color indexed="8"/>
      <name val="Calibri"/>
      <family val="2"/>
    </font>
    <font>
      <b/>
      <i/>
      <sz val="9"/>
      <color indexed="9"/>
      <name val="Calibri"/>
      <family val="2"/>
    </font>
    <font>
      <sz val="9"/>
      <color indexed="10"/>
      <name val="Calibri"/>
      <family val="2"/>
    </font>
    <font>
      <b/>
      <u/>
      <sz val="9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3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165" fontId="4" fillId="3" borderId="3" xfId="1" applyNumberFormat="1" applyFont="1" applyFill="1" applyBorder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165" fontId="4" fillId="4" borderId="5" xfId="1" applyNumberFormat="1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165" fontId="3" fillId="4" borderId="5" xfId="1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5" fontId="6" fillId="4" borderId="5" xfId="1" applyNumberFormat="1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65" fontId="7" fillId="2" borderId="5" xfId="1" applyNumberFormat="1" applyFont="1" applyFill="1" applyBorder="1" applyAlignment="1">
      <alignment vertical="top" wrapText="1"/>
    </xf>
    <xf numFmtId="165" fontId="5" fillId="4" borderId="5" xfId="1" applyNumberFormat="1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165" fontId="6" fillId="4" borderId="5" xfId="1" applyNumberFormat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165" fontId="4" fillId="3" borderId="5" xfId="1" applyNumberFormat="1" applyFont="1" applyFill="1" applyBorder="1" applyAlignment="1">
      <alignment vertical="top" wrapText="1"/>
    </xf>
    <xf numFmtId="165" fontId="3" fillId="4" borderId="2" xfId="1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vertical="top" wrapText="1"/>
    </xf>
    <xf numFmtId="165" fontId="4" fillId="4" borderId="2" xfId="1" applyNumberFormat="1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165" fontId="5" fillId="4" borderId="2" xfId="1" applyNumberFormat="1" applyFont="1" applyFill="1" applyBorder="1" applyAlignment="1">
      <alignment vertical="top" wrapText="1"/>
    </xf>
    <xf numFmtId="0" fontId="8" fillId="0" borderId="0" xfId="0" applyFont="1"/>
    <xf numFmtId="0" fontId="5" fillId="2" borderId="1" xfId="0" applyFont="1" applyFill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vertical="top" wrapText="1"/>
    </xf>
    <xf numFmtId="165" fontId="4" fillId="3" borderId="2" xfId="1" applyNumberFormat="1" applyFont="1" applyFill="1" applyBorder="1" applyAlignment="1">
      <alignment vertical="top" wrapText="1"/>
    </xf>
    <xf numFmtId="165" fontId="3" fillId="4" borderId="2" xfId="1" applyNumberFormat="1" applyFont="1" applyFill="1" applyBorder="1" applyAlignment="1">
      <alignment horizontal="left" vertical="top" wrapText="1"/>
    </xf>
    <xf numFmtId="165" fontId="4" fillId="4" borderId="2" xfId="1" applyNumberFormat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165" fontId="4" fillId="3" borderId="2" xfId="1" applyNumberFormat="1" applyFont="1" applyFill="1" applyBorder="1" applyAlignment="1">
      <alignment vertical="center" wrapText="1"/>
    </xf>
    <xf numFmtId="0" fontId="3" fillId="0" borderId="1" xfId="0" applyFont="1" applyBorder="1"/>
    <xf numFmtId="0" fontId="4" fillId="5" borderId="1" xfId="0" applyFont="1" applyFill="1" applyBorder="1" applyAlignment="1">
      <alignment vertical="top" wrapText="1"/>
    </xf>
    <xf numFmtId="165" fontId="4" fillId="5" borderId="2" xfId="1" applyNumberFormat="1" applyFont="1" applyFill="1" applyBorder="1" applyAlignment="1">
      <alignment vertical="top" wrapText="1"/>
    </xf>
    <xf numFmtId="0" fontId="3" fillId="0" borderId="0" xfId="0" applyFont="1" applyAlignment="1"/>
    <xf numFmtId="165" fontId="3" fillId="0" borderId="0" xfId="1" applyNumberFormat="1" applyFont="1" applyAlignment="1"/>
    <xf numFmtId="0" fontId="10" fillId="0" borderId="0" xfId="0" applyFont="1"/>
    <xf numFmtId="165" fontId="5" fillId="4" borderId="0" xfId="1" applyNumberFormat="1" applyFont="1" applyFill="1" applyBorder="1" applyAlignment="1">
      <alignment horizontal="left" vertical="top" wrapText="1"/>
    </xf>
    <xf numFmtId="165" fontId="3" fillId="0" borderId="0" xfId="0" applyNumberFormat="1" applyFont="1"/>
    <xf numFmtId="0" fontId="5" fillId="4" borderId="1" xfId="0" applyFont="1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5"/>
  <dimension ref="A1:I115"/>
  <sheetViews>
    <sheetView tabSelected="1" view="pageBreakPreview" zoomScaleNormal="100" zoomScaleSheetLayoutView="100" workbookViewId="0">
      <pane xSplit="2" ySplit="2" topLeftCell="C89" activePane="bottomRight" state="frozen"/>
      <selection pane="topRight" activeCell="C1" sqref="C1"/>
      <selection pane="bottomLeft" activeCell="A2" sqref="A2"/>
      <selection pane="bottomRight" activeCell="C100" sqref="C100"/>
    </sheetView>
  </sheetViews>
  <sheetFormatPr defaultRowHeight="12"/>
  <cols>
    <col min="1" max="1" width="8.7109375" style="3" customWidth="1"/>
    <col min="2" max="2" width="38.140625" style="47" customWidth="1"/>
    <col min="3" max="5" width="13.140625" style="48" customWidth="1"/>
    <col min="6" max="8" width="9.140625" style="3"/>
    <col min="9" max="9" width="16" style="3" bestFit="1" customWidth="1"/>
    <col min="10" max="16384" width="9.140625" style="3"/>
  </cols>
  <sheetData>
    <row r="1" spans="1:9" ht="15.75">
      <c r="A1" s="49" t="s">
        <v>113</v>
      </c>
    </row>
    <row r="2" spans="1:9">
      <c r="A2" s="1"/>
      <c r="B2" s="1" t="s">
        <v>48</v>
      </c>
      <c r="C2" s="2">
        <v>2023</v>
      </c>
      <c r="D2" s="2">
        <v>2022</v>
      </c>
      <c r="E2" s="2">
        <v>2021</v>
      </c>
    </row>
    <row r="3" spans="1:9">
      <c r="A3" s="4"/>
      <c r="B3" s="4" t="s">
        <v>94</v>
      </c>
      <c r="C3" s="6"/>
      <c r="D3" s="6"/>
      <c r="E3" s="6"/>
    </row>
    <row r="4" spans="1:9">
      <c r="A4" s="7" t="s">
        <v>49</v>
      </c>
      <c r="B4" s="7" t="s">
        <v>100</v>
      </c>
      <c r="C4" s="9">
        <v>-44693483.899999999</v>
      </c>
      <c r="D4" s="9">
        <v>-54632911.189999998</v>
      </c>
      <c r="E4" s="9">
        <v>-30076322.510000002</v>
      </c>
      <c r="G4" s="51"/>
      <c r="H4" s="51"/>
      <c r="I4" s="51"/>
    </row>
    <row r="5" spans="1:9" ht="24">
      <c r="A5" s="10"/>
      <c r="B5" s="7" t="s">
        <v>101</v>
      </c>
      <c r="C5" s="9"/>
      <c r="D5" s="9"/>
      <c r="E5" s="9"/>
      <c r="I5" s="51"/>
    </row>
    <row r="6" spans="1:9">
      <c r="A6" s="12" t="s">
        <v>49</v>
      </c>
      <c r="B6" s="12" t="s">
        <v>102</v>
      </c>
      <c r="C6" s="13">
        <v>5801052.96</v>
      </c>
      <c r="D6" s="13">
        <v>5830971.3700000001</v>
      </c>
      <c r="E6" s="13">
        <v>5530684</v>
      </c>
    </row>
    <row r="7" spans="1:9" ht="24">
      <c r="A7" s="12" t="s">
        <v>49</v>
      </c>
      <c r="B7" s="12" t="s">
        <v>103</v>
      </c>
      <c r="C7" s="48">
        <v>4461900.01</v>
      </c>
      <c r="D7" s="48">
        <v>3525387.45</v>
      </c>
      <c r="E7" s="48">
        <v>2218000</v>
      </c>
      <c r="I7" s="51"/>
    </row>
    <row r="8" spans="1:9">
      <c r="A8" s="12" t="s">
        <v>49</v>
      </c>
      <c r="B8" s="12" t="s">
        <v>104</v>
      </c>
      <c r="C8" s="13">
        <v>0</v>
      </c>
      <c r="D8" s="13">
        <v>254584</v>
      </c>
      <c r="E8" s="13">
        <v>170000</v>
      </c>
    </row>
    <row r="9" spans="1:9">
      <c r="A9" s="4"/>
      <c r="B9" s="4" t="s">
        <v>95</v>
      </c>
      <c r="C9" s="6">
        <f>SUM(C6:C8)</f>
        <v>10262952.969999999</v>
      </c>
      <c r="D9" s="6">
        <f>SUM(D6:D8)</f>
        <v>9610942.8200000003</v>
      </c>
      <c r="E9" s="6">
        <f>SUM(E6:E8)</f>
        <v>7918684</v>
      </c>
    </row>
    <row r="10" spans="1:9">
      <c r="A10" s="12" t="s">
        <v>56</v>
      </c>
      <c r="B10" s="12" t="s">
        <v>105</v>
      </c>
      <c r="C10" s="13">
        <v>-7225535</v>
      </c>
      <c r="D10" s="13">
        <v>-6385535</v>
      </c>
      <c r="E10" s="13">
        <v>-6405535</v>
      </c>
    </row>
    <row r="11" spans="1:9" ht="36">
      <c r="A11" s="12" t="s">
        <v>56</v>
      </c>
      <c r="B11" s="12" t="s">
        <v>0</v>
      </c>
      <c r="C11" s="13"/>
      <c r="D11" s="13"/>
      <c r="E11" s="13"/>
    </row>
    <row r="12" spans="1:9">
      <c r="A12" s="4"/>
      <c r="B12" s="4" t="s">
        <v>96</v>
      </c>
      <c r="C12" s="6">
        <f>+C10</f>
        <v>-7225535</v>
      </c>
      <c r="D12" s="6">
        <f>+D10</f>
        <v>-6385535</v>
      </c>
      <c r="E12" s="6">
        <f>+E10</f>
        <v>-6405535</v>
      </c>
    </row>
    <row r="13" spans="1:9">
      <c r="A13" s="12" t="s">
        <v>49</v>
      </c>
      <c r="B13" s="12" t="s">
        <v>1</v>
      </c>
      <c r="C13" s="13">
        <v>217500</v>
      </c>
      <c r="D13" s="13">
        <v>225000</v>
      </c>
      <c r="E13" s="13">
        <v>225000</v>
      </c>
    </row>
    <row r="14" spans="1:9">
      <c r="A14" s="12" t="s">
        <v>56</v>
      </c>
      <c r="B14" s="12" t="s">
        <v>2</v>
      </c>
      <c r="C14" s="13">
        <v>-30000</v>
      </c>
      <c r="D14" s="13">
        <v>-30000</v>
      </c>
      <c r="E14" s="13">
        <v>-30000</v>
      </c>
    </row>
    <row r="15" spans="1:9">
      <c r="A15" s="12" t="s">
        <v>49</v>
      </c>
      <c r="B15" s="12" t="s">
        <v>3</v>
      </c>
      <c r="C15" s="13"/>
      <c r="D15" s="13"/>
      <c r="E15" s="13"/>
    </row>
    <row r="16" spans="1:9">
      <c r="A16" s="12" t="s">
        <v>56</v>
      </c>
      <c r="B16" s="12" t="s">
        <v>4</v>
      </c>
      <c r="C16" s="13"/>
      <c r="D16" s="13"/>
      <c r="E16" s="13"/>
    </row>
    <row r="17" spans="1:5">
      <c r="A17" s="4"/>
      <c r="B17" s="4" t="s">
        <v>5</v>
      </c>
      <c r="C17" s="6">
        <f>+C13+C14</f>
        <v>187500</v>
      </c>
      <c r="D17" s="6">
        <f>+D13+D14</f>
        <v>195000</v>
      </c>
      <c r="E17" s="6">
        <f>+E13+E14</f>
        <v>195000</v>
      </c>
    </row>
    <row r="18" spans="1:5" ht="24">
      <c r="A18" s="12" t="s">
        <v>79</v>
      </c>
      <c r="B18" s="12" t="s">
        <v>6</v>
      </c>
      <c r="C18" s="13"/>
      <c r="D18" s="13"/>
      <c r="E18" s="13"/>
    </row>
    <row r="19" spans="1:5">
      <c r="A19" s="12" t="s">
        <v>49</v>
      </c>
      <c r="B19" s="12" t="s">
        <v>7</v>
      </c>
      <c r="C19" s="13"/>
      <c r="D19" s="13"/>
      <c r="E19" s="13"/>
    </row>
    <row r="20" spans="1:5">
      <c r="A20" s="14" t="s">
        <v>56</v>
      </c>
      <c r="B20" s="14" t="s">
        <v>8</v>
      </c>
      <c r="C20" s="15"/>
      <c r="D20" s="15"/>
      <c r="E20" s="15"/>
    </row>
    <row r="21" spans="1:5">
      <c r="A21" s="4"/>
      <c r="B21" s="4" t="s">
        <v>9</v>
      </c>
      <c r="C21" s="6"/>
      <c r="D21" s="6"/>
      <c r="E21" s="6"/>
    </row>
    <row r="22" spans="1:5">
      <c r="A22" s="12" t="s">
        <v>49</v>
      </c>
      <c r="B22" s="12" t="s">
        <v>10</v>
      </c>
      <c r="C22" s="13">
        <v>2500000</v>
      </c>
      <c r="D22" s="13">
        <v>2378673.69</v>
      </c>
      <c r="E22" s="13">
        <v>2378673.69</v>
      </c>
    </row>
    <row r="23" spans="1:5">
      <c r="A23" s="12" t="s">
        <v>56</v>
      </c>
      <c r="B23" s="12" t="s">
        <v>11</v>
      </c>
      <c r="C23" s="13">
        <v>-500000</v>
      </c>
      <c r="D23" s="13">
        <v>-500000</v>
      </c>
      <c r="E23" s="13">
        <v>-500000</v>
      </c>
    </row>
    <row r="24" spans="1:5">
      <c r="A24" s="4"/>
      <c r="B24" s="4" t="s">
        <v>12</v>
      </c>
      <c r="C24" s="6">
        <f>+C22+C23</f>
        <v>2000000</v>
      </c>
      <c r="D24" s="6">
        <f>+D22+D23</f>
        <v>1878673.69</v>
      </c>
      <c r="E24" s="6">
        <f>+E22+E23</f>
        <v>1878673.69</v>
      </c>
    </row>
    <row r="25" spans="1:5">
      <c r="A25" s="16"/>
      <c r="B25" s="16" t="s">
        <v>97</v>
      </c>
      <c r="C25" s="18">
        <f>+C9+C12+C17+C24+C4</f>
        <v>-39468565.93</v>
      </c>
      <c r="D25" s="18">
        <f>+D9+D12+D17+D24+D4</f>
        <v>-49333829.68</v>
      </c>
      <c r="E25" s="18">
        <f>+E9+E12+E17+E24+E4</f>
        <v>-26489499.82</v>
      </c>
    </row>
    <row r="26" spans="1:5">
      <c r="A26" s="10"/>
      <c r="B26" s="11"/>
      <c r="C26" s="19"/>
      <c r="D26" s="19"/>
      <c r="E26" s="19"/>
    </row>
    <row r="27" spans="1:5" ht="36">
      <c r="A27" s="12" t="s">
        <v>81</v>
      </c>
      <c r="B27" s="20" t="s">
        <v>13</v>
      </c>
      <c r="C27" s="23">
        <v>270000</v>
      </c>
      <c r="D27" s="23">
        <v>-1529279</v>
      </c>
      <c r="E27" s="23">
        <v>500000</v>
      </c>
    </row>
    <row r="28" spans="1:5" ht="40.5" customHeight="1">
      <c r="A28" s="12" t="s">
        <v>81</v>
      </c>
      <c r="B28" s="24" t="s">
        <v>14</v>
      </c>
      <c r="C28" s="15">
        <v>-400000</v>
      </c>
      <c r="D28" s="15">
        <v>0</v>
      </c>
      <c r="E28" s="15"/>
    </row>
    <row r="29" spans="1:5" ht="24">
      <c r="A29" s="12" t="s">
        <v>81</v>
      </c>
      <c r="B29" s="24" t="s">
        <v>15</v>
      </c>
      <c r="C29" s="15">
        <v>1000000</v>
      </c>
      <c r="D29" s="15">
        <v>4543874</v>
      </c>
      <c r="E29" s="15">
        <v>-2000000</v>
      </c>
    </row>
    <row r="30" spans="1:5" ht="43.5" customHeight="1">
      <c r="A30" s="12" t="s">
        <v>81</v>
      </c>
      <c r="B30" s="24" t="s">
        <v>16</v>
      </c>
      <c r="C30" s="15"/>
      <c r="D30" s="15">
        <v>0</v>
      </c>
      <c r="E30" s="15"/>
    </row>
    <row r="31" spans="1:5">
      <c r="A31" s="12" t="s">
        <v>81</v>
      </c>
      <c r="B31" s="24" t="s">
        <v>17</v>
      </c>
      <c r="C31" s="15">
        <v>20000000</v>
      </c>
      <c r="D31" s="15">
        <v>19100448</v>
      </c>
      <c r="E31" s="15">
        <v>6000000</v>
      </c>
    </row>
    <row r="32" spans="1:5">
      <c r="A32" s="12" t="s">
        <v>81</v>
      </c>
      <c r="B32" s="24" t="s">
        <v>18</v>
      </c>
      <c r="C32" s="15">
        <v>-700000</v>
      </c>
      <c r="D32" s="15"/>
      <c r="E32" s="15"/>
    </row>
    <row r="33" spans="1:5" ht="24">
      <c r="A33" s="12" t="s">
        <v>81</v>
      </c>
      <c r="B33" s="24" t="s">
        <v>19</v>
      </c>
      <c r="C33" s="15">
        <v>-300000</v>
      </c>
      <c r="D33" s="15"/>
      <c r="E33" s="15">
        <v>-3000000</v>
      </c>
    </row>
    <row r="34" spans="1:5">
      <c r="A34" s="12" t="s">
        <v>81</v>
      </c>
      <c r="B34" s="24" t="s">
        <v>20</v>
      </c>
      <c r="C34" s="15">
        <v>3500000</v>
      </c>
      <c r="D34" s="15">
        <v>4871020</v>
      </c>
      <c r="E34" s="15"/>
    </row>
    <row r="35" spans="1:5" ht="24">
      <c r="A35" s="7" t="s">
        <v>81</v>
      </c>
      <c r="B35" s="25" t="s">
        <v>21</v>
      </c>
      <c r="C35" s="9">
        <f>SUM(C27:C34)</f>
        <v>23370000</v>
      </c>
      <c r="D35" s="9">
        <f>SUM(D27:D34)</f>
        <v>26986063</v>
      </c>
      <c r="E35" s="9">
        <f>SUM(E27:E34)</f>
        <v>1500000</v>
      </c>
    </row>
    <row r="36" spans="1:5">
      <c r="A36" s="7" t="s">
        <v>81</v>
      </c>
      <c r="B36" s="25" t="s">
        <v>22</v>
      </c>
      <c r="C36" s="9"/>
      <c r="D36" s="9"/>
      <c r="E36" s="9"/>
    </row>
    <row r="37" spans="1:5" ht="24">
      <c r="A37" s="12" t="s">
        <v>81</v>
      </c>
      <c r="B37" s="24" t="s">
        <v>23</v>
      </c>
      <c r="C37" s="15"/>
      <c r="D37" s="15"/>
      <c r="E37" s="15"/>
    </row>
    <row r="38" spans="1:5" ht="24">
      <c r="A38" s="12" t="s">
        <v>81</v>
      </c>
      <c r="B38" s="24" t="s">
        <v>24</v>
      </c>
      <c r="C38" s="15"/>
      <c r="D38" s="15">
        <v>10000</v>
      </c>
      <c r="E38" s="15"/>
    </row>
    <row r="39" spans="1:5" ht="24">
      <c r="A39" s="12" t="s">
        <v>81</v>
      </c>
      <c r="B39" s="24" t="s">
        <v>25</v>
      </c>
      <c r="C39" s="15"/>
      <c r="D39" s="15"/>
      <c r="E39" s="15"/>
    </row>
    <row r="40" spans="1:5" ht="36">
      <c r="A40" s="12" t="s">
        <v>81</v>
      </c>
      <c r="B40" s="24" t="s">
        <v>26</v>
      </c>
      <c r="C40" s="15"/>
      <c r="D40" s="15"/>
      <c r="E40" s="15"/>
    </row>
    <row r="41" spans="1:5" ht="36">
      <c r="A41" s="12" t="s">
        <v>81</v>
      </c>
      <c r="B41" s="24" t="s">
        <v>27</v>
      </c>
      <c r="C41" s="15"/>
      <c r="D41" s="15"/>
      <c r="E41" s="15"/>
    </row>
    <row r="42" spans="1:5" ht="24">
      <c r="A42" s="12" t="s">
        <v>81</v>
      </c>
      <c r="B42" s="24" t="s">
        <v>28</v>
      </c>
      <c r="C42" s="15"/>
      <c r="D42" s="15"/>
      <c r="E42" s="15"/>
    </row>
    <row r="43" spans="1:5" ht="24">
      <c r="A43" s="12" t="s">
        <v>81</v>
      </c>
      <c r="B43" s="24" t="s">
        <v>29</v>
      </c>
      <c r="C43" s="15"/>
      <c r="D43" s="15"/>
      <c r="E43" s="15"/>
    </row>
    <row r="44" spans="1:5">
      <c r="A44" s="10"/>
      <c r="B44" s="11"/>
      <c r="C44" s="19"/>
      <c r="D44" s="19"/>
      <c r="E44" s="19"/>
    </row>
    <row r="45" spans="1:5" ht="24">
      <c r="A45" s="12" t="s">
        <v>81</v>
      </c>
      <c r="B45" s="24" t="s">
        <v>30</v>
      </c>
      <c r="C45" s="15">
        <v>-15000000</v>
      </c>
      <c r="D45" s="15">
        <v>11268102</v>
      </c>
      <c r="E45" s="15">
        <v>20000000</v>
      </c>
    </row>
    <row r="46" spans="1:5" ht="24">
      <c r="A46" s="12" t="s">
        <v>81</v>
      </c>
      <c r="B46" s="24" t="s">
        <v>31</v>
      </c>
      <c r="C46" s="15"/>
      <c r="D46" s="15"/>
      <c r="E46" s="15"/>
    </row>
    <row r="47" spans="1:5" ht="24">
      <c r="A47" s="12" t="s">
        <v>81</v>
      </c>
      <c r="B47" s="24" t="s">
        <v>32</v>
      </c>
      <c r="C47" s="15"/>
      <c r="D47" s="15">
        <v>369546</v>
      </c>
      <c r="E47" s="15"/>
    </row>
    <row r="48" spans="1:5" ht="24">
      <c r="A48" s="12" t="s">
        <v>81</v>
      </c>
      <c r="B48" s="24" t="s">
        <v>33</v>
      </c>
      <c r="C48" s="15"/>
      <c r="D48" s="15"/>
      <c r="E48" s="15"/>
    </row>
    <row r="49" spans="1:5" ht="24">
      <c r="A49" s="12" t="s">
        <v>81</v>
      </c>
      <c r="B49" s="24" t="s">
        <v>34</v>
      </c>
      <c r="C49" s="15"/>
      <c r="D49" s="15"/>
      <c r="E49" s="15"/>
    </row>
    <row r="50" spans="1:5" ht="42" customHeight="1">
      <c r="A50" s="12" t="s">
        <v>81</v>
      </c>
      <c r="B50" s="24" t="s">
        <v>35</v>
      </c>
      <c r="C50" s="15">
        <v>350000</v>
      </c>
      <c r="D50" s="15">
        <v>-996955</v>
      </c>
      <c r="E50" s="15"/>
    </row>
    <row r="51" spans="1:5">
      <c r="A51" s="7" t="s">
        <v>81</v>
      </c>
      <c r="B51" s="25" t="s">
        <v>36</v>
      </c>
      <c r="C51" s="9">
        <f>SUM(C37:C50)</f>
        <v>-14650000</v>
      </c>
      <c r="D51" s="9">
        <f>SUM(D37:D50)</f>
        <v>10650693</v>
      </c>
      <c r="E51" s="9">
        <f>SUM(E37:E50)</f>
        <v>20000000</v>
      </c>
    </row>
    <row r="52" spans="1:5">
      <c r="A52" s="14" t="s">
        <v>81</v>
      </c>
      <c r="B52" s="24" t="s">
        <v>37</v>
      </c>
      <c r="C52" s="15"/>
      <c r="D52" s="15"/>
      <c r="E52" s="15"/>
    </row>
    <row r="53" spans="1:5" ht="24">
      <c r="A53" s="14" t="s">
        <v>81</v>
      </c>
      <c r="B53" s="24" t="s">
        <v>38</v>
      </c>
      <c r="C53" s="15"/>
      <c r="D53" s="15"/>
      <c r="E53" s="15"/>
    </row>
    <row r="54" spans="1:5">
      <c r="A54" s="7" t="s">
        <v>81</v>
      </c>
      <c r="B54" s="25" t="s">
        <v>39</v>
      </c>
      <c r="C54" s="9"/>
      <c r="D54" s="9"/>
      <c r="E54" s="9"/>
    </row>
    <row r="55" spans="1:5">
      <c r="A55" s="7" t="s">
        <v>81</v>
      </c>
      <c r="B55" s="25" t="s">
        <v>40</v>
      </c>
      <c r="C55" s="9"/>
      <c r="D55" s="9"/>
      <c r="E55" s="9"/>
    </row>
    <row r="56" spans="1:5">
      <c r="A56" s="16"/>
      <c r="B56" s="16" t="s">
        <v>98</v>
      </c>
      <c r="C56" s="18">
        <f>C51-C35</f>
        <v>-38020000</v>
      </c>
      <c r="D56" s="18">
        <f>D51-D35</f>
        <v>-16335370</v>
      </c>
      <c r="E56" s="18">
        <f>E51-E35</f>
        <v>18500000</v>
      </c>
    </row>
    <row r="57" spans="1:5">
      <c r="A57" s="10"/>
      <c r="B57" s="10"/>
      <c r="C57" s="19"/>
      <c r="D57" s="19"/>
      <c r="E57" s="19"/>
    </row>
    <row r="58" spans="1:5">
      <c r="A58" s="26"/>
      <c r="B58" s="26" t="s">
        <v>99</v>
      </c>
      <c r="C58" s="27"/>
      <c r="D58" s="27"/>
      <c r="E58" s="27"/>
    </row>
    <row r="59" spans="1:5">
      <c r="A59" s="12" t="s">
        <v>56</v>
      </c>
      <c r="B59" s="12" t="s">
        <v>41</v>
      </c>
      <c r="C59" s="13"/>
      <c r="D59" s="13"/>
      <c r="E59" s="13"/>
    </row>
    <row r="60" spans="1:5">
      <c r="A60" s="12" t="s">
        <v>56</v>
      </c>
      <c r="B60" s="12" t="s">
        <v>42</v>
      </c>
      <c r="C60" s="13"/>
      <c r="D60" s="13"/>
      <c r="E60" s="13"/>
    </row>
    <row r="61" spans="1:5" ht="24">
      <c r="A61" s="12" t="s">
        <v>56</v>
      </c>
      <c r="B61" s="12" t="s">
        <v>43</v>
      </c>
      <c r="C61" s="13">
        <v>-600000</v>
      </c>
      <c r="D61" s="13">
        <v>-700000</v>
      </c>
      <c r="E61" s="13">
        <v>-845000</v>
      </c>
    </row>
    <row r="62" spans="1:5" ht="24">
      <c r="A62" s="12" t="s">
        <v>56</v>
      </c>
      <c r="B62" s="12" t="s">
        <v>110</v>
      </c>
      <c r="C62" s="13">
        <v>-500000</v>
      </c>
      <c r="D62" s="13"/>
      <c r="E62" s="13"/>
    </row>
    <row r="63" spans="1:5" ht="24">
      <c r="A63" s="12" t="s">
        <v>56</v>
      </c>
      <c r="B63" s="12" t="s">
        <v>106</v>
      </c>
      <c r="C63" s="13">
        <v>-1800000</v>
      </c>
      <c r="D63" s="13"/>
      <c r="E63" s="13"/>
    </row>
    <row r="64" spans="1:5" hidden="1">
      <c r="A64" s="12" t="s">
        <v>56</v>
      </c>
      <c r="B64" s="12" t="s">
        <v>107</v>
      </c>
      <c r="C64" s="13"/>
      <c r="D64" s="13"/>
      <c r="E64" s="13"/>
    </row>
    <row r="65" spans="1:5">
      <c r="A65" s="7" t="s">
        <v>56</v>
      </c>
      <c r="B65" s="7" t="s">
        <v>108</v>
      </c>
      <c r="C65" s="9">
        <f>SUM(C59:C64)</f>
        <v>-2900000</v>
      </c>
      <c r="D65" s="9">
        <f>SUM(D59:D64)</f>
        <v>-700000</v>
      </c>
      <c r="E65" s="9">
        <f>SUM(E59:E64)</f>
        <v>-845000</v>
      </c>
    </row>
    <row r="66" spans="1:5" ht="24">
      <c r="A66" s="22" t="s">
        <v>49</v>
      </c>
      <c r="B66" s="21" t="s">
        <v>50</v>
      </c>
      <c r="C66" s="28"/>
      <c r="D66" s="28">
        <v>0</v>
      </c>
      <c r="E66" s="28"/>
    </row>
    <row r="67" spans="1:5" ht="24">
      <c r="A67" s="22" t="s">
        <v>49</v>
      </c>
      <c r="B67" s="21" t="s">
        <v>51</v>
      </c>
      <c r="C67" s="28"/>
      <c r="D67" s="28"/>
      <c r="E67" s="28"/>
    </row>
    <row r="68" spans="1:5" ht="36">
      <c r="A68" s="22" t="s">
        <v>49</v>
      </c>
      <c r="B68" s="21" t="s">
        <v>52</v>
      </c>
      <c r="C68" s="28"/>
      <c r="D68" s="28"/>
      <c r="E68" s="28"/>
    </row>
    <row r="69" spans="1:5" ht="24">
      <c r="A69" s="22" t="s">
        <v>49</v>
      </c>
      <c r="B69" s="21" t="s">
        <v>53</v>
      </c>
      <c r="C69" s="28"/>
      <c r="D69" s="28"/>
      <c r="E69" s="28"/>
    </row>
    <row r="70" spans="1:5" ht="24">
      <c r="A70" s="22" t="s">
        <v>49</v>
      </c>
      <c r="B70" s="21" t="s">
        <v>54</v>
      </c>
      <c r="C70" s="28"/>
      <c r="D70" s="28"/>
      <c r="E70" s="28"/>
    </row>
    <row r="71" spans="1:5" ht="24">
      <c r="A71" s="29" t="s">
        <v>49</v>
      </c>
      <c r="B71" s="30" t="s">
        <v>55</v>
      </c>
      <c r="C71" s="31">
        <f>+SUM(C66:C70)</f>
        <v>0</v>
      </c>
      <c r="D71" s="31">
        <v>0</v>
      </c>
      <c r="E71" s="31">
        <v>0</v>
      </c>
    </row>
    <row r="72" spans="1:5">
      <c r="A72" s="22" t="s">
        <v>56</v>
      </c>
      <c r="B72" s="21" t="s">
        <v>57</v>
      </c>
      <c r="C72" s="28"/>
      <c r="D72" s="28"/>
      <c r="E72" s="28"/>
    </row>
    <row r="73" spans="1:5">
      <c r="A73" s="22" t="s">
        <v>56</v>
      </c>
      <c r="B73" s="21" t="s">
        <v>58</v>
      </c>
      <c r="C73" s="28">
        <v>-1500000</v>
      </c>
      <c r="D73" s="28">
        <v>-4972527</v>
      </c>
      <c r="E73" s="28">
        <v>-2175000</v>
      </c>
    </row>
    <row r="74" spans="1:5">
      <c r="A74" s="22" t="s">
        <v>56</v>
      </c>
      <c r="B74" s="21" t="s">
        <v>59</v>
      </c>
      <c r="C74" s="28">
        <v>-1600000</v>
      </c>
      <c r="D74" s="28"/>
      <c r="E74" s="28"/>
    </row>
    <row r="75" spans="1:5">
      <c r="A75" s="22" t="s">
        <v>56</v>
      </c>
      <c r="B75" s="21" t="s">
        <v>60</v>
      </c>
      <c r="C75" s="28">
        <v>-5500000</v>
      </c>
      <c r="D75" s="28">
        <v>-1277473</v>
      </c>
      <c r="E75" s="28">
        <v>-2480000</v>
      </c>
    </row>
    <row r="76" spans="1:5">
      <c r="A76" s="22" t="s">
        <v>56</v>
      </c>
      <c r="B76" s="21" t="s">
        <v>61</v>
      </c>
      <c r="C76" s="28">
        <v>-100000</v>
      </c>
      <c r="D76" s="28"/>
      <c r="E76" s="28"/>
    </row>
    <row r="77" spans="1:5">
      <c r="A77" s="22" t="s">
        <v>56</v>
      </c>
      <c r="B77" s="21" t="s">
        <v>62</v>
      </c>
      <c r="C77" s="28">
        <v>-30000</v>
      </c>
      <c r="D77" s="28"/>
      <c r="E77" s="28"/>
    </row>
    <row r="78" spans="1:5">
      <c r="A78" s="22" t="s">
        <v>56</v>
      </c>
      <c r="B78" s="21" t="s">
        <v>63</v>
      </c>
      <c r="C78" s="28">
        <v>-400000</v>
      </c>
      <c r="D78" s="28">
        <v>-50000</v>
      </c>
      <c r="E78" s="28">
        <v>-500000</v>
      </c>
    </row>
    <row r="79" spans="1:5" s="35" customFormat="1">
      <c r="A79" s="32" t="s">
        <v>56</v>
      </c>
      <c r="B79" s="33" t="s">
        <v>109</v>
      </c>
      <c r="C79" s="34"/>
      <c r="D79" s="34"/>
      <c r="E79" s="34"/>
    </row>
    <row r="80" spans="1:5">
      <c r="A80" s="29" t="s">
        <v>56</v>
      </c>
      <c r="B80" s="30" t="s">
        <v>64</v>
      </c>
      <c r="C80" s="31">
        <f>SUM(C72:C79)</f>
        <v>-9130000</v>
      </c>
      <c r="D80" s="31">
        <f>SUM(D72:D79)</f>
        <v>-6300000</v>
      </c>
      <c r="E80" s="31">
        <f>SUM(E72:E79)</f>
        <v>-5155000</v>
      </c>
    </row>
    <row r="81" spans="1:5">
      <c r="A81" s="22" t="s">
        <v>49</v>
      </c>
      <c r="B81" s="21" t="s">
        <v>65</v>
      </c>
      <c r="C81" s="28"/>
      <c r="D81" s="28"/>
      <c r="E81" s="28"/>
    </row>
    <row r="82" spans="1:5">
      <c r="A82" s="22" t="s">
        <v>49</v>
      </c>
      <c r="B82" s="21" t="s">
        <v>66</v>
      </c>
      <c r="C82" s="28"/>
      <c r="D82" s="28"/>
      <c r="E82" s="28"/>
    </row>
    <row r="83" spans="1:5" ht="24">
      <c r="A83" s="22" t="s">
        <v>49</v>
      </c>
      <c r="B83" s="21" t="s">
        <v>67</v>
      </c>
      <c r="C83" s="28"/>
      <c r="D83" s="28"/>
      <c r="E83" s="28"/>
    </row>
    <row r="84" spans="1:5" ht="24">
      <c r="A84" s="22" t="s">
        <v>49</v>
      </c>
      <c r="B84" s="21" t="s">
        <v>68</v>
      </c>
      <c r="C84" s="28"/>
      <c r="D84" s="28"/>
      <c r="E84" s="28"/>
    </row>
    <row r="85" spans="1:5" ht="24">
      <c r="A85" s="22" t="s">
        <v>49</v>
      </c>
      <c r="B85" s="21" t="s">
        <v>69</v>
      </c>
      <c r="C85" s="28"/>
      <c r="D85" s="28"/>
      <c r="E85" s="28"/>
    </row>
    <row r="86" spans="1:5">
      <c r="A86" s="22" t="s">
        <v>49</v>
      </c>
      <c r="B86" s="21" t="s">
        <v>70</v>
      </c>
      <c r="C86" s="28"/>
      <c r="D86" s="28"/>
      <c r="E86" s="28"/>
    </row>
    <row r="87" spans="1:5" ht="24">
      <c r="A87" s="22" t="s">
        <v>49</v>
      </c>
      <c r="B87" s="21" t="s">
        <v>71</v>
      </c>
      <c r="C87" s="28"/>
      <c r="D87" s="28"/>
      <c r="E87" s="28"/>
    </row>
    <row r="88" spans="1:5" ht="24">
      <c r="A88" s="29" t="s">
        <v>49</v>
      </c>
      <c r="B88" s="30" t="s">
        <v>72</v>
      </c>
      <c r="C88" s="31">
        <f>+SUM(C81:C87)</f>
        <v>0</v>
      </c>
      <c r="D88" s="31">
        <v>0</v>
      </c>
      <c r="E88" s="31">
        <v>0</v>
      </c>
    </row>
    <row r="89" spans="1:5">
      <c r="A89" s="22" t="s">
        <v>56</v>
      </c>
      <c r="B89" s="21" t="s">
        <v>73</v>
      </c>
      <c r="C89" s="28"/>
      <c r="D89" s="28"/>
      <c r="E89" s="28"/>
    </row>
    <row r="90" spans="1:5">
      <c r="A90" s="22" t="s">
        <v>56</v>
      </c>
      <c r="B90" s="21" t="s">
        <v>74</v>
      </c>
      <c r="C90" s="28"/>
      <c r="D90" s="28"/>
      <c r="E90" s="28"/>
    </row>
    <row r="91" spans="1:5">
      <c r="A91" s="29" t="s">
        <v>56</v>
      </c>
      <c r="B91" s="30" t="s">
        <v>75</v>
      </c>
      <c r="C91" s="31"/>
      <c r="D91" s="31">
        <f>SUM(D89:D90)</f>
        <v>0</v>
      </c>
      <c r="E91" s="31"/>
    </row>
    <row r="92" spans="1:5" ht="24">
      <c r="A92" s="22" t="s">
        <v>49</v>
      </c>
      <c r="B92" s="21" t="s">
        <v>76</v>
      </c>
      <c r="C92" s="28"/>
      <c r="D92" s="28"/>
      <c r="E92" s="28"/>
    </row>
    <row r="93" spans="1:5">
      <c r="A93" s="22" t="s">
        <v>49</v>
      </c>
      <c r="B93" s="21" t="s">
        <v>77</v>
      </c>
      <c r="C93" s="28"/>
      <c r="D93" s="28"/>
      <c r="E93" s="28"/>
    </row>
    <row r="94" spans="1:5" ht="24">
      <c r="A94" s="29" t="s">
        <v>49</v>
      </c>
      <c r="B94" s="30" t="s">
        <v>78</v>
      </c>
      <c r="C94" s="31"/>
      <c r="D94" s="31">
        <f>D91-SUM(D92:D93)</f>
        <v>0</v>
      </c>
      <c r="E94" s="31"/>
    </row>
    <row r="95" spans="1:5" ht="24">
      <c r="A95" s="29" t="s">
        <v>79</v>
      </c>
      <c r="B95" s="30" t="s">
        <v>80</v>
      </c>
      <c r="C95" s="31"/>
      <c r="D95" s="31"/>
      <c r="E95" s="31"/>
    </row>
    <row r="96" spans="1:5">
      <c r="A96" s="36"/>
      <c r="B96" s="17" t="s">
        <v>44</v>
      </c>
      <c r="C96" s="37">
        <f>+C80</f>
        <v>-9130000</v>
      </c>
      <c r="D96" s="37">
        <f>+D80+D65</f>
        <v>-7000000</v>
      </c>
      <c r="E96" s="37">
        <f>+E80</f>
        <v>-5155000</v>
      </c>
    </row>
    <row r="97" spans="1:5">
      <c r="A97" s="52"/>
      <c r="B97" s="52"/>
      <c r="C97" s="50"/>
      <c r="D97" s="50"/>
      <c r="E97" s="50"/>
    </row>
    <row r="98" spans="1:5">
      <c r="A98" s="5"/>
      <c r="B98" s="5" t="s">
        <v>45</v>
      </c>
      <c r="C98" s="38"/>
      <c r="D98" s="38"/>
      <c r="E98" s="38"/>
    </row>
    <row r="99" spans="1:5" ht="24">
      <c r="A99" s="22" t="s">
        <v>81</v>
      </c>
      <c r="B99" s="22" t="s">
        <v>82</v>
      </c>
      <c r="C99" s="39"/>
      <c r="D99" s="39"/>
      <c r="E99" s="39"/>
    </row>
    <row r="100" spans="1:5" ht="24">
      <c r="A100" s="22" t="s">
        <v>81</v>
      </c>
      <c r="B100" s="22" t="s">
        <v>83</v>
      </c>
      <c r="C100" s="39">
        <v>3760000</v>
      </c>
      <c r="D100" s="39">
        <v>7000000</v>
      </c>
      <c r="E100" s="39">
        <v>-7916000</v>
      </c>
    </row>
    <row r="101" spans="1:5" ht="24">
      <c r="A101" s="22" t="s">
        <v>81</v>
      </c>
      <c r="B101" s="22" t="s">
        <v>84</v>
      </c>
      <c r="C101" s="39"/>
      <c r="D101" s="39"/>
      <c r="E101" s="39"/>
    </row>
    <row r="102" spans="1:5" ht="24">
      <c r="A102" s="22" t="s">
        <v>81</v>
      </c>
      <c r="B102" s="22" t="s">
        <v>85</v>
      </c>
      <c r="C102" s="39">
        <v>-33620263.75</v>
      </c>
      <c r="D102" s="39"/>
      <c r="E102" s="39"/>
    </row>
    <row r="103" spans="1:5" ht="24">
      <c r="A103" s="22" t="s">
        <v>81</v>
      </c>
      <c r="B103" s="22" t="s">
        <v>86</v>
      </c>
      <c r="C103" s="39"/>
      <c r="D103" s="39"/>
      <c r="E103" s="39"/>
    </row>
    <row r="104" spans="1:5">
      <c r="A104" s="29" t="s">
        <v>49</v>
      </c>
      <c r="B104" s="29" t="s">
        <v>87</v>
      </c>
      <c r="C104" s="40"/>
      <c r="D104" s="40"/>
      <c r="E104" s="40"/>
    </row>
    <row r="105" spans="1:5" ht="24">
      <c r="A105" s="22" t="s">
        <v>49</v>
      </c>
      <c r="B105" s="22" t="s">
        <v>88</v>
      </c>
      <c r="C105" s="39">
        <v>12000000</v>
      </c>
      <c r="D105" s="39">
        <v>0</v>
      </c>
      <c r="E105" s="39">
        <v>8000000</v>
      </c>
    </row>
    <row r="106" spans="1:5" ht="24">
      <c r="A106" s="22" t="s">
        <v>81</v>
      </c>
      <c r="B106" s="22" t="s">
        <v>89</v>
      </c>
      <c r="C106" s="39"/>
      <c r="D106" s="39"/>
      <c r="E106" s="39"/>
    </row>
    <row r="107" spans="1:5" ht="24">
      <c r="A107" s="29" t="s">
        <v>81</v>
      </c>
      <c r="B107" s="29" t="s">
        <v>90</v>
      </c>
      <c r="C107" s="40"/>
      <c r="D107" s="40"/>
      <c r="E107" s="40"/>
    </row>
    <row r="108" spans="1:5" ht="24">
      <c r="A108" s="29" t="s">
        <v>81</v>
      </c>
      <c r="B108" s="29" t="s">
        <v>91</v>
      </c>
      <c r="C108" s="40"/>
      <c r="D108" s="40"/>
      <c r="E108" s="40"/>
    </row>
    <row r="109" spans="1:5">
      <c r="A109" s="22" t="s">
        <v>49</v>
      </c>
      <c r="B109" s="22" t="s">
        <v>92</v>
      </c>
      <c r="C109" s="39"/>
      <c r="D109" s="39"/>
      <c r="E109" s="39"/>
    </row>
    <row r="110" spans="1:5">
      <c r="A110" s="22" t="s">
        <v>56</v>
      </c>
      <c r="B110" s="22" t="s">
        <v>93</v>
      </c>
      <c r="C110" s="39"/>
      <c r="D110" s="39"/>
      <c r="E110" s="39"/>
    </row>
    <row r="111" spans="1:5">
      <c r="A111" s="17"/>
      <c r="B111" s="17" t="s">
        <v>46</v>
      </c>
      <c r="C111" s="37">
        <f>SUM(C99:C110)</f>
        <v>-17860263.75</v>
      </c>
      <c r="D111" s="37">
        <f>SUM(D99:D110)</f>
        <v>7000000</v>
      </c>
      <c r="E111" s="37">
        <f>SUM(E99:E110)</f>
        <v>84000</v>
      </c>
    </row>
    <row r="112" spans="1:5">
      <c r="A112" s="8"/>
      <c r="B112" s="8"/>
      <c r="C112" s="41"/>
      <c r="D112" s="41"/>
      <c r="E112" s="41"/>
    </row>
    <row r="113" spans="1:5">
      <c r="A113" s="42"/>
      <c r="B113" s="42" t="s">
        <v>47</v>
      </c>
      <c r="C113" s="43">
        <f>C56+C96+C111</f>
        <v>-65010263.75</v>
      </c>
      <c r="D113" s="43">
        <f>D56+D96+D111</f>
        <v>-16335370</v>
      </c>
      <c r="E113" s="43">
        <f>E56+E96+E111</f>
        <v>13429000</v>
      </c>
    </row>
    <row r="114" spans="1:5" ht="24">
      <c r="A114" s="44"/>
      <c r="B114" s="45" t="s">
        <v>111</v>
      </c>
      <c r="C114" s="46">
        <f>+C113</f>
        <v>-65010263.75</v>
      </c>
      <c r="D114" s="46">
        <f>+D113</f>
        <v>-16335370</v>
      </c>
      <c r="E114" s="46">
        <f>+E113</f>
        <v>13429000</v>
      </c>
    </row>
    <row r="115" spans="1:5">
      <c r="D115" s="48" t="s">
        <v>112</v>
      </c>
      <c r="E115" s="48" t="s">
        <v>112</v>
      </c>
    </row>
  </sheetData>
  <mergeCells count="1">
    <mergeCell ref="A97:B97"/>
  </mergeCells>
  <phoneticPr fontId="0" type="noConversion"/>
  <printOptions gridLines="1"/>
  <pageMargins left="0.62992125984251968" right="0.23622047244094491" top="0.27559055118110237" bottom="0.31496062992125984" header="0.23622047244094491" footer="0.31496062992125984"/>
  <pageSetup paperSize="9" scale="81" fitToHeight="3" orientation="portrait" r:id="rId1"/>
  <headerFooter>
    <oddFooter>&amp;R&amp;P / &amp;N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SCHEMA RENDICONTO FINANZIARIO</vt:lpstr>
      <vt:lpstr>'SCHEMA RENDICONTO FINANZIARIO'!Area_stampa</vt:lpstr>
      <vt:lpstr>'SCHEMA RENDICONTO FINANZIARIO'!Titoli_stampa</vt:lpstr>
    </vt:vector>
  </TitlesOfParts>
  <Company>CSI-Piemonte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</dc:creator>
  <cp:lastModifiedBy>mazzag</cp:lastModifiedBy>
  <cp:lastPrinted>2018-02-07T13:11:17Z</cp:lastPrinted>
  <dcterms:created xsi:type="dcterms:W3CDTF">2013-11-14T11:02:15Z</dcterms:created>
  <dcterms:modified xsi:type="dcterms:W3CDTF">2023-07-18T17:02:59Z</dcterms:modified>
</cp:coreProperties>
</file>